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oro/Documents/GENOSSENSCHAFT/VORSTAND/"/>
    </mc:Choice>
  </mc:AlternateContent>
  <xr:revisionPtr revIDLastSave="0" documentId="8_{FB4AD976-6991-3A4E-98E4-581A2C606DED}" xr6:coauthVersionLast="36" xr6:coauthVersionMax="36" xr10:uidLastSave="{00000000-0000-0000-0000-000000000000}"/>
  <bookViews>
    <workbookView xWindow="0" yWindow="460" windowWidth="27320" windowHeight="13860" xr2:uid="{00000000-000D-0000-FFFF-FFFF00000000}"/>
  </bookViews>
  <sheets>
    <sheet name="Interessensbekundung" sheetId="1" r:id="rId1"/>
  </sheets>
  <definedNames>
    <definedName name="Einlage">Interessensbekundung!$B$34</definedName>
    <definedName name="Wert1">Interessensbekundung!$G$24</definedName>
    <definedName name="Wert2">Interessensbekundung!$G$25</definedName>
  </definedNames>
  <calcPr calcId="181029"/>
</workbook>
</file>

<file path=xl/calcChain.xml><?xml version="1.0" encoding="utf-8"?>
<calcChain xmlns="http://schemas.openxmlformats.org/spreadsheetml/2006/main">
  <c r="F33" i="1" l="1"/>
  <c r="F32" i="1"/>
  <c r="F31" i="1"/>
  <c r="F30" i="1"/>
  <c r="F29" i="1"/>
  <c r="F28" i="1"/>
  <c r="F27" i="1"/>
  <c r="E33" i="1"/>
  <c r="E32" i="1" l="1"/>
  <c r="E31" i="1"/>
  <c r="E30" i="1"/>
  <c r="E29" i="1"/>
  <c r="E28" i="1"/>
  <c r="E27" i="1"/>
</calcChain>
</file>

<file path=xl/sharedStrings.xml><?xml version="1.0" encoding="utf-8"?>
<sst xmlns="http://schemas.openxmlformats.org/spreadsheetml/2006/main" count="78" uniqueCount="67">
  <si>
    <t>Interessensbekundung für Genossenschaftswohnung</t>
  </si>
  <si>
    <t>Ich habe 1 Auto</t>
  </si>
  <si>
    <t>Ich habe kein Auto</t>
  </si>
  <si>
    <t>Name:</t>
  </si>
  <si>
    <t>Vorname:</t>
  </si>
  <si>
    <t>Name Mitbewohner 1:</t>
  </si>
  <si>
    <t>Name Mitbewohner 2:</t>
  </si>
  <si>
    <t>Name Mitbewohner 3:</t>
  </si>
  <si>
    <t>Nr.:</t>
  </si>
  <si>
    <t xml:space="preserve">Ich habe (unverbindliches) Interesse am Erstbezug einer Genossenschaftswohnung am Teilsrain. </t>
  </si>
  <si>
    <t>☐</t>
  </si>
  <si>
    <t>Interessse für Wohnung:</t>
  </si>
  <si>
    <t>https://bayernheim.de/einkommensorientierte-foerderung/</t>
  </si>
  <si>
    <t>Personenzahl:</t>
  </si>
  <si>
    <t>1-Zimmer-Wohnung</t>
  </si>
  <si>
    <t>2-Zimmer-Wohnung</t>
  </si>
  <si>
    <t>1-2</t>
  </si>
  <si>
    <t>1</t>
  </si>
  <si>
    <t>3-Zimmer-Wohnung</t>
  </si>
  <si>
    <t>2-4</t>
  </si>
  <si>
    <t>40 qm</t>
  </si>
  <si>
    <t>50-65 qm</t>
  </si>
  <si>
    <t>65-75 qm</t>
  </si>
  <si>
    <t>4-Zimmer-Wohnung</t>
  </si>
  <si>
    <t>4</t>
  </si>
  <si>
    <t>90 qm</t>
  </si>
  <si>
    <t>5-Zimmer-Wohnung</t>
  </si>
  <si>
    <t>5</t>
  </si>
  <si>
    <t>105 qm</t>
  </si>
  <si>
    <t>6-Zimmer-Wohnung</t>
  </si>
  <si>
    <t>6</t>
  </si>
  <si>
    <t>120 qm</t>
  </si>
  <si>
    <t>Wir haben 2 Autos</t>
  </si>
  <si>
    <t>1 Zimmer in einer
Cluster-Wohnung
(mit mehreren Einzelzimmern)</t>
  </si>
  <si>
    <t>Sonstiges:</t>
  </si>
  <si>
    <t>PLZ:</t>
  </si>
  <si>
    <t>Straße:</t>
  </si>
  <si>
    <t>Ort:</t>
  </si>
  <si>
    <t>☐ Weiss nicht</t>
  </si>
  <si>
    <t>☐ Ja</t>
  </si>
  <si>
    <t>☐ Nein</t>
  </si>
  <si>
    <t>Erklärvideo:</t>
  </si>
  <si>
    <t>https://www.stmas.bayern.de/fibel/sf_s090.php</t>
  </si>
  <si>
    <t>Bay. Staatsministerium:</t>
  </si>
  <si>
    <t>Ich habe einen Wörthseebezug:</t>
  </si>
  <si>
    <t>☐ bei Fertigstellung (ca. 2023/2024)</t>
  </si>
  <si>
    <t>Ich möchte die Wohnung beziehen am:</t>
  </si>
  <si>
    <t>☐ später, ca. im Jahr:</t>
  </si>
  <si>
    <t>_____________</t>
  </si>
  <si>
    <t>(frei finanziert)</t>
  </si>
  <si>
    <t>Einlage *</t>
  </si>
  <si>
    <t>*   +/- 10%</t>
  </si>
  <si>
    <t>13,00 *</t>
  </si>
  <si>
    <r>
      <rPr>
        <b/>
        <u/>
        <sz val="11"/>
        <color theme="1"/>
        <rFont val="Calibri (Textkörper)_x0000_"/>
      </rPr>
      <t>Hinweis:</t>
    </r>
    <r>
      <rPr>
        <sz val="11"/>
        <color theme="1"/>
        <rFont val="Calibri"/>
        <family val="2"/>
        <scheme val="minor"/>
      </rPr>
      <t xml:space="preserve"> Falls die Einkommensgruppe den EOF-Grenzen (Einkommensorientierte Förderung) entspricht, so dienen folgende Informationen als Orientierungshilfe:</t>
    </r>
  </si>
  <si>
    <t>Es ist im weiteren Verlauf des Projektes noch zu klären ob EOF geförderte Wohnungen aufgrund des Aufwandes erstellt werden, oder ggf. ein anderes solidarisches Modell zum Tragen kommt.</t>
  </si>
  <si>
    <t>Mein Einkommen ent-
spricht EOF-Grenzen:</t>
  </si>
  <si>
    <t>Größe (circa):</t>
  </si>
  <si>
    <t>1 Zimmer, ca. 30 qm
+ ca. 60 qm Gemeinschaftsräumlichkeiten</t>
  </si>
  <si>
    <r>
      <t xml:space="preserve">(Neben der monatlichen Nutzungsgebühr ist eine einmalige Einlage in Höhe von ca. </t>
    </r>
    <r>
      <rPr>
        <b/>
        <i/>
        <sz val="11"/>
        <color theme="1"/>
        <rFont val="Calibri"/>
        <family val="2"/>
        <scheme val="minor"/>
      </rPr>
      <t>800,- € / qm</t>
    </r>
    <r>
      <rPr>
        <i/>
        <sz val="11"/>
        <color theme="1"/>
        <rFont val="Calibri"/>
        <family val="2"/>
        <scheme val="minor"/>
      </rPr>
      <t xml:space="preserve"> zu leisten)</t>
    </r>
  </si>
  <si>
    <t>Nutzungsgebühr (beispielhaft bei  13,00  € / qm)</t>
  </si>
  <si>
    <t>Folgende Wohnung ist für mich interessant (Einlage u. Nutzungsgebühr können derzeit noch nicht genauer angegeben werden, da abhänig von den Erstellungskosten):</t>
  </si>
  <si>
    <t>1 Einzelzimmer pro Person,
incl. Bad/Dusche,
ggf. Kochnische</t>
  </si>
  <si>
    <t>Datum, Unterschrift:  ✗</t>
  </si>
  <si>
    <t>bin ich einverstanden:</t>
  </si>
  <si>
    <t>Mit der Weitergabe meiner Daten an die das Projekt Am Teilsrain durchführende Genossenschaft WOGENO  eG</t>
  </si>
  <si>
    <t>Name Mitbewohner 4:</t>
  </si>
  <si>
    <t>Juli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</si>
</sst>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3" formatCode="_-* #,##0.00\ _€_-;\-* #,##0.00\ _€_-;_-* &quot;-&quot;??\ _€_-;_-@_-"/>
    <numFmt numFmtId="164" formatCode="_-* #,##0\ _€_-;\-* #,##0\ _€_-;_-* &quot;-&quot;??\ _€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 (Textkörper)_x0000_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0" tint="-4.9989318521683403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4.9989318521683403E-2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thin">
        <color theme="0" tint="-4.9989318521683403E-2"/>
      </top>
      <bottom style="thin">
        <color theme="0" tint="-0.14999847407452621"/>
      </bottom>
      <diagonal/>
    </border>
    <border>
      <left/>
      <right style="medium">
        <color theme="1"/>
      </right>
      <top style="thin">
        <color theme="0" tint="-4.9989318521683403E-2"/>
      </top>
      <bottom style="thin">
        <color theme="0" tint="-0.14999847407452621"/>
      </bottom>
      <diagonal/>
    </border>
    <border>
      <left style="medium">
        <color theme="1"/>
      </left>
      <right/>
      <top style="thin">
        <color theme="0" tint="-0.14999847407452621"/>
      </top>
      <bottom style="thin">
        <color theme="0" tint="-4.9989318521683403E-2"/>
      </bottom>
      <diagonal/>
    </border>
    <border>
      <left/>
      <right style="medium">
        <color theme="1"/>
      </right>
      <top style="thin">
        <color theme="0" tint="-0.14999847407452621"/>
      </top>
      <bottom style="thin">
        <color theme="0" tint="-4.9989318521683403E-2"/>
      </bottom>
      <diagonal/>
    </border>
    <border>
      <left style="medium">
        <color theme="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1"/>
      </left>
      <right/>
      <top/>
      <bottom style="thin">
        <color theme="0" tint="-0.14999847407452621"/>
      </bottom>
      <diagonal/>
    </border>
    <border>
      <left/>
      <right style="medium">
        <color theme="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medium">
        <color theme="1"/>
      </bottom>
      <diagonal/>
    </border>
    <border>
      <left/>
      <right style="thin">
        <color theme="0" tint="-4.9989318521683403E-2"/>
      </right>
      <top style="medium">
        <color indexed="64"/>
      </top>
      <bottom/>
      <diagonal/>
    </border>
    <border>
      <left/>
      <right style="thin">
        <color theme="0" tint="-4.9989318521683403E-2"/>
      </right>
      <top/>
      <bottom style="medium">
        <color indexed="64"/>
      </bottom>
      <diagonal/>
    </border>
    <border>
      <left style="medium">
        <color theme="1"/>
      </left>
      <right style="thin">
        <color theme="0" tint="-4.9989318521683403E-2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0" tint="-4.9989318521683403E-2"/>
      </right>
      <top style="medium">
        <color theme="1"/>
      </top>
      <bottom/>
      <diagonal/>
    </border>
    <border>
      <left/>
      <right style="medium">
        <color theme="0" tint="-4.9989318521683403E-2"/>
      </right>
      <top/>
      <bottom style="medium">
        <color theme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5" xfId="0" applyBorder="1"/>
    <xf numFmtId="0" fontId="1" fillId="0" borderId="7" xfId="0" applyFont="1" applyBorder="1"/>
    <xf numFmtId="0" fontId="1" fillId="0" borderId="0" xfId="0" applyFon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1" fillId="2" borderId="0" xfId="0" applyFont="1" applyFill="1" applyAlignment="1"/>
    <xf numFmtId="0" fontId="0" fillId="2" borderId="0" xfId="0" applyFill="1"/>
    <xf numFmtId="0" fontId="1" fillId="0" borderId="9" xfId="0" applyFont="1" applyBorder="1"/>
    <xf numFmtId="0" fontId="0" fillId="0" borderId="8" xfId="0" applyBorder="1"/>
    <xf numFmtId="0" fontId="1" fillId="2" borderId="0" xfId="0" applyFont="1" applyFill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Fill="1" applyBorder="1" applyAlignment="1">
      <alignment horizontal="center"/>
    </xf>
    <xf numFmtId="0" fontId="6" fillId="0" borderId="4" xfId="0" applyFont="1" applyBorder="1"/>
    <xf numFmtId="0" fontId="0" fillId="0" borderId="0" xfId="0" applyBorder="1" applyAlignment="1">
      <alignment horizontal="left" vertical="center" wrapText="1"/>
    </xf>
    <xf numFmtId="0" fontId="5" fillId="0" borderId="0" xfId="2" applyAlignment="1">
      <alignment vertical="center"/>
    </xf>
    <xf numFmtId="0" fontId="0" fillId="3" borderId="6" xfId="0" applyFill="1" applyBorder="1"/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left" indent="4"/>
    </xf>
    <xf numFmtId="0" fontId="0" fillId="0" borderId="12" xfId="0" applyBorder="1"/>
    <xf numFmtId="49" fontId="0" fillId="0" borderId="12" xfId="0" applyNumberFormat="1" applyFont="1" applyBorder="1" applyAlignment="1">
      <alignment horizontal="center"/>
    </xf>
    <xf numFmtId="5" fontId="2" fillId="0" borderId="12" xfId="1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left" indent="4"/>
    </xf>
    <xf numFmtId="0" fontId="0" fillId="0" borderId="13" xfId="0" applyBorder="1"/>
    <xf numFmtId="5" fontId="7" fillId="0" borderId="13" xfId="1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left" indent="4"/>
    </xf>
    <xf numFmtId="0" fontId="0" fillId="0" borderId="14" xfId="0" applyBorder="1" applyAlignment="1">
      <alignment horizontal="center"/>
    </xf>
    <xf numFmtId="5" fontId="2" fillId="0" borderId="14" xfId="1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left" indent="4"/>
    </xf>
    <xf numFmtId="0" fontId="0" fillId="0" borderId="15" xfId="0" applyBorder="1"/>
    <xf numFmtId="5" fontId="2" fillId="0" borderId="15" xfId="1" applyNumberFormat="1" applyFont="1" applyBorder="1" applyAlignment="1">
      <alignment horizontal="center"/>
    </xf>
    <xf numFmtId="0" fontId="1" fillId="0" borderId="16" xfId="0" applyFont="1" applyBorder="1"/>
    <xf numFmtId="0" fontId="0" fillId="0" borderId="17" xfId="0" applyBorder="1"/>
    <xf numFmtId="0" fontId="0" fillId="0" borderId="0" xfId="0" applyAlignment="1">
      <alignment horizontal="right" vertical="center"/>
    </xf>
    <xf numFmtId="49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left" indent="4"/>
    </xf>
    <xf numFmtId="5" fontId="7" fillId="0" borderId="0" xfId="1" applyNumberFormat="1" applyFont="1" applyBorder="1" applyAlignment="1">
      <alignment horizontal="center"/>
    </xf>
    <xf numFmtId="0" fontId="0" fillId="0" borderId="0" xfId="0" applyFill="1" applyBorder="1"/>
    <xf numFmtId="49" fontId="7" fillId="0" borderId="13" xfId="1" applyNumberFormat="1" applyFont="1" applyBorder="1" applyAlignment="1">
      <alignment horizontal="center"/>
    </xf>
    <xf numFmtId="0" fontId="10" fillId="0" borderId="0" xfId="0" applyFont="1" applyBorder="1" applyAlignment="1">
      <alignment horizontal="right" vertical="center" wrapText="1"/>
    </xf>
    <xf numFmtId="0" fontId="3" fillId="0" borderId="16" xfId="0" applyFont="1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 indent="4"/>
    </xf>
    <xf numFmtId="0" fontId="7" fillId="0" borderId="22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9" fontId="7" fillId="0" borderId="25" xfId="1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2" fontId="8" fillId="0" borderId="20" xfId="0" applyNumberFormat="1" applyFont="1" applyBorder="1"/>
    <xf numFmtId="0" fontId="0" fillId="0" borderId="26" xfId="0" applyFont="1" applyBorder="1"/>
    <xf numFmtId="0" fontId="0" fillId="3" borderId="27" xfId="0" applyFill="1" applyBorder="1" applyAlignment="1">
      <alignment horizontal="center"/>
    </xf>
    <xf numFmtId="0" fontId="0" fillId="0" borderId="28" xfId="0" applyFont="1" applyBorder="1"/>
    <xf numFmtId="0" fontId="0" fillId="3" borderId="29" xfId="0" applyFill="1" applyBorder="1" applyAlignment="1">
      <alignment horizontal="center"/>
    </xf>
    <xf numFmtId="0" fontId="0" fillId="0" borderId="30" xfId="0" applyFont="1" applyBorder="1"/>
    <xf numFmtId="0" fontId="0" fillId="3" borderId="31" xfId="0" applyFill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5" fontId="2" fillId="0" borderId="23" xfId="1" applyNumberFormat="1" applyFont="1" applyBorder="1" applyAlignment="1">
      <alignment horizontal="center" vertical="center"/>
    </xf>
    <xf numFmtId="5" fontId="2" fillId="0" borderId="32" xfId="1" applyNumberFormat="1" applyFont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0" borderId="0" xfId="0" applyFill="1"/>
    <xf numFmtId="0" fontId="0" fillId="3" borderId="33" xfId="0" applyFill="1" applyBorder="1"/>
    <xf numFmtId="0" fontId="0" fillId="3" borderId="34" xfId="0" applyFill="1" applyBorder="1"/>
    <xf numFmtId="0" fontId="0" fillId="3" borderId="35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left" vertical="center"/>
    </xf>
    <xf numFmtId="0" fontId="0" fillId="3" borderId="20" xfId="0" applyFill="1" applyBorder="1" applyAlignment="1">
      <alignment vertical="center"/>
    </xf>
    <xf numFmtId="0" fontId="0" fillId="3" borderId="18" xfId="0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7" xfId="0" applyBorder="1"/>
    <xf numFmtId="0" fontId="0" fillId="0" borderId="38" xfId="0" applyBorder="1"/>
    <xf numFmtId="0" fontId="11" fillId="0" borderId="0" xfId="0" applyFont="1" applyFill="1"/>
    <xf numFmtId="49" fontId="12" fillId="0" borderId="0" xfId="0" applyNumberFormat="1" applyFont="1" applyFill="1" applyAlignment="1">
      <alignment horizont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mas.bayern.de/fibel/sf_s090.php" TargetMode="External"/><Relationship Id="rId1" Type="http://schemas.openxmlformats.org/officeDocument/2006/relationships/hyperlink" Target="https://bayernheim.de/einkommensorientierte-foerderu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8"/>
  <sheetViews>
    <sheetView tabSelected="1" topLeftCell="A5" workbookViewId="0">
      <selection activeCell="I24" sqref="I24"/>
    </sheetView>
  </sheetViews>
  <sheetFormatPr baseColWidth="10" defaultRowHeight="15"/>
  <cols>
    <col min="1" max="1" width="19.5" customWidth="1"/>
    <col min="2" max="2" width="21.5" customWidth="1"/>
    <col min="3" max="3" width="23.83203125" customWidth="1"/>
    <col min="4" max="4" width="11.6640625" customWidth="1"/>
    <col min="5" max="5" width="19.83203125" customWidth="1"/>
    <col min="6" max="6" width="18.83203125" customWidth="1"/>
    <col min="7" max="7" width="13.83203125" customWidth="1"/>
    <col min="8" max="8" width="12.6640625" customWidth="1"/>
  </cols>
  <sheetData>
    <row r="1" spans="1:9" ht="21">
      <c r="A1" s="100" t="s">
        <v>0</v>
      </c>
      <c r="B1" s="81"/>
      <c r="D1" s="16" t="s">
        <v>64</v>
      </c>
      <c r="E1" s="16"/>
      <c r="F1" s="16"/>
      <c r="G1" s="16"/>
      <c r="H1" s="16"/>
      <c r="I1" s="16"/>
    </row>
    <row r="2" spans="1:9" ht="19">
      <c r="A2" s="101" t="s">
        <v>66</v>
      </c>
      <c r="B2" s="81"/>
      <c r="D2" s="16" t="s">
        <v>63</v>
      </c>
      <c r="E2" s="16"/>
      <c r="F2" s="16"/>
      <c r="G2" s="16"/>
      <c r="H2" s="16"/>
      <c r="I2" s="16"/>
    </row>
    <row r="3" spans="1:9" ht="16" thickBot="1"/>
    <row r="4" spans="1:9" ht="28" customHeight="1" thickBot="1">
      <c r="A4" s="1" t="s">
        <v>3</v>
      </c>
      <c r="B4" s="3"/>
      <c r="D4" s="58"/>
      <c r="E4" s="59"/>
      <c r="F4" s="59"/>
      <c r="G4" s="59"/>
      <c r="H4" s="98"/>
      <c r="I4" s="50"/>
    </row>
    <row r="5" spans="1:9" ht="28" customHeight="1" thickBot="1">
      <c r="A5" s="1" t="s">
        <v>4</v>
      </c>
      <c r="B5" s="3"/>
      <c r="D5" s="96" t="s">
        <v>62</v>
      </c>
      <c r="E5" s="97"/>
      <c r="F5" s="60"/>
      <c r="G5" s="60"/>
      <c r="H5" s="99"/>
      <c r="I5" s="61"/>
    </row>
    <row r="6" spans="1:9" ht="28" customHeight="1" thickBot="1">
      <c r="A6" s="10"/>
      <c r="B6" s="4"/>
      <c r="E6" s="21"/>
      <c r="F6" s="22"/>
      <c r="G6" s="4"/>
      <c r="H6" s="4"/>
      <c r="I6" s="4"/>
    </row>
    <row r="7" spans="1:9" ht="28" customHeight="1" thickBot="1">
      <c r="A7" s="1" t="s">
        <v>36</v>
      </c>
      <c r="B7" s="6"/>
      <c r="C7" s="5" t="s">
        <v>8</v>
      </c>
      <c r="D7" s="10"/>
      <c r="F7" s="49" t="s">
        <v>44</v>
      </c>
      <c r="G7" s="50"/>
    </row>
    <row r="8" spans="1:9" ht="28" customHeight="1" thickBot="1">
      <c r="A8" s="1" t="s">
        <v>35</v>
      </c>
      <c r="B8" s="90" t="s">
        <v>37</v>
      </c>
      <c r="C8" s="91"/>
      <c r="D8" s="95"/>
      <c r="F8" s="84" t="s">
        <v>39</v>
      </c>
      <c r="G8" s="85" t="s">
        <v>40</v>
      </c>
    </row>
    <row r="9" spans="1:9" ht="16" thickBot="1"/>
    <row r="10" spans="1:9" ht="21" customHeight="1" thickBot="1">
      <c r="A10" s="1" t="s">
        <v>5</v>
      </c>
      <c r="B10" s="2"/>
      <c r="C10" s="3"/>
      <c r="D10" s="4"/>
      <c r="F10" s="49" t="s">
        <v>46</v>
      </c>
      <c r="G10" s="50"/>
    </row>
    <row r="11" spans="1:9" ht="21" customHeight="1" thickBot="1">
      <c r="A11" s="1" t="s">
        <v>6</v>
      </c>
      <c r="B11" s="2"/>
      <c r="C11" s="3"/>
      <c r="D11" s="4"/>
      <c r="F11" s="86" t="s">
        <v>45</v>
      </c>
      <c r="G11" s="87"/>
    </row>
    <row r="12" spans="1:9" ht="21" customHeight="1" thickBot="1">
      <c r="A12" s="1" t="s">
        <v>7</v>
      </c>
      <c r="B12" s="2"/>
      <c r="C12" s="3"/>
      <c r="D12" s="4"/>
      <c r="F12" s="88" t="s">
        <v>47</v>
      </c>
      <c r="G12" s="89" t="s">
        <v>48</v>
      </c>
    </row>
    <row r="13" spans="1:9" ht="21" customHeight="1" thickBot="1">
      <c r="A13" s="1" t="s">
        <v>65</v>
      </c>
      <c r="B13" s="2"/>
      <c r="C13" s="3"/>
      <c r="E13" s="21"/>
      <c r="F13" s="4"/>
    </row>
    <row r="14" spans="1:9">
      <c r="A14" s="10"/>
      <c r="B14" s="4"/>
      <c r="C14" s="4"/>
      <c r="E14" s="21"/>
      <c r="F14" s="4"/>
    </row>
    <row r="16" spans="1:9">
      <c r="A16" s="20" t="s">
        <v>9</v>
      </c>
      <c r="B16" s="17"/>
      <c r="C16" s="17"/>
      <c r="D16" s="17"/>
    </row>
    <row r="17" spans="1:7">
      <c r="A17" s="20" t="s">
        <v>60</v>
      </c>
      <c r="B17" s="17"/>
      <c r="C17" s="17"/>
      <c r="D17" s="17"/>
      <c r="E17" s="17"/>
      <c r="F17" s="17"/>
      <c r="G17" s="17"/>
    </row>
    <row r="19" spans="1:7" ht="16" thickBot="1">
      <c r="A19" t="s">
        <v>53</v>
      </c>
    </row>
    <row r="20" spans="1:7" ht="21" customHeight="1">
      <c r="A20" s="93" t="s">
        <v>55</v>
      </c>
      <c r="B20" s="82" t="s">
        <v>39</v>
      </c>
      <c r="C20" s="28" t="s">
        <v>38</v>
      </c>
      <c r="E20" s="51" t="s">
        <v>41</v>
      </c>
      <c r="F20" s="27" t="s">
        <v>12</v>
      </c>
      <c r="G20" s="23"/>
    </row>
    <row r="21" spans="1:7" ht="21" customHeight="1" thickBot="1">
      <c r="A21" s="94"/>
      <c r="B21" s="83" t="s">
        <v>40</v>
      </c>
      <c r="C21" s="15"/>
      <c r="E21" s="51" t="s">
        <v>43</v>
      </c>
      <c r="F21" s="27" t="s">
        <v>42</v>
      </c>
    </row>
    <row r="22" spans="1:7" ht="21" customHeight="1">
      <c r="A22" s="55" t="s">
        <v>54</v>
      </c>
      <c r="B22" s="4"/>
      <c r="C22" s="4"/>
      <c r="E22" s="51"/>
      <c r="F22" s="27"/>
    </row>
    <row r="23" spans="1:7" ht="21" customHeight="1" thickBot="1">
      <c r="A23" s="55"/>
      <c r="B23" s="4"/>
      <c r="C23" s="4"/>
      <c r="E23" s="51"/>
      <c r="F23" s="27"/>
    </row>
    <row r="24" spans="1:7">
      <c r="A24" s="49" t="s">
        <v>11</v>
      </c>
      <c r="B24" s="62" t="s">
        <v>13</v>
      </c>
      <c r="C24" s="63" t="s">
        <v>56</v>
      </c>
      <c r="D24" s="59"/>
      <c r="E24" s="64" t="s">
        <v>59</v>
      </c>
      <c r="F24" s="64"/>
      <c r="G24" s="65">
        <v>13</v>
      </c>
    </row>
    <row r="25" spans="1:7">
      <c r="A25" s="66" t="s">
        <v>49</v>
      </c>
      <c r="B25" s="37"/>
      <c r="C25" s="38"/>
      <c r="D25" s="39"/>
      <c r="E25" s="40" t="s">
        <v>52</v>
      </c>
      <c r="F25" s="56" t="s">
        <v>50</v>
      </c>
      <c r="G25" s="67" t="s">
        <v>51</v>
      </c>
    </row>
    <row r="26" spans="1:7">
      <c r="A26" s="68"/>
      <c r="B26" s="52"/>
      <c r="C26" s="53"/>
      <c r="D26" s="4"/>
      <c r="E26" s="54"/>
      <c r="F26" s="40"/>
      <c r="G26" s="69"/>
    </row>
    <row r="27" spans="1:7">
      <c r="A27" s="70" t="s">
        <v>14</v>
      </c>
      <c r="B27" s="41" t="s">
        <v>17</v>
      </c>
      <c r="C27" s="42" t="s">
        <v>20</v>
      </c>
      <c r="D27" s="43"/>
      <c r="E27" s="44">
        <f>SUM(40*Wert1)</f>
        <v>520</v>
      </c>
      <c r="F27" s="44">
        <f>SUM(40*Einlage)</f>
        <v>32000</v>
      </c>
      <c r="G27" s="71" t="s">
        <v>10</v>
      </c>
    </row>
    <row r="28" spans="1:7">
      <c r="A28" s="72" t="s">
        <v>15</v>
      </c>
      <c r="B28" s="32" t="s">
        <v>16</v>
      </c>
      <c r="C28" s="33" t="s">
        <v>21</v>
      </c>
      <c r="D28" s="34"/>
      <c r="E28" s="36">
        <f>SUM(65*Wert1)</f>
        <v>845</v>
      </c>
      <c r="F28" s="44">
        <f>SUM(65*Einlage)</f>
        <v>52000</v>
      </c>
      <c r="G28" s="73" t="s">
        <v>10</v>
      </c>
    </row>
    <row r="29" spans="1:7">
      <c r="A29" s="72" t="s">
        <v>18</v>
      </c>
      <c r="B29" s="35" t="s">
        <v>19</v>
      </c>
      <c r="C29" s="33" t="s">
        <v>22</v>
      </c>
      <c r="D29" s="34"/>
      <c r="E29" s="36">
        <f>SUM(75*Wert1)</f>
        <v>975</v>
      </c>
      <c r="F29" s="44">
        <f>SUM(75*Einlage)</f>
        <v>60000</v>
      </c>
      <c r="G29" s="73" t="s">
        <v>10</v>
      </c>
    </row>
    <row r="30" spans="1:7">
      <c r="A30" s="72" t="s">
        <v>23</v>
      </c>
      <c r="B30" s="35" t="s">
        <v>24</v>
      </c>
      <c r="C30" s="33" t="s">
        <v>25</v>
      </c>
      <c r="D30" s="34"/>
      <c r="E30" s="36">
        <f>SUM(90*Wert1)</f>
        <v>1170</v>
      </c>
      <c r="F30" s="44">
        <f>SUM(90*Einlage)</f>
        <v>72000</v>
      </c>
      <c r="G30" s="73" t="s">
        <v>10</v>
      </c>
    </row>
    <row r="31" spans="1:7">
      <c r="A31" s="72" t="s">
        <v>26</v>
      </c>
      <c r="B31" s="35" t="s">
        <v>27</v>
      </c>
      <c r="C31" s="33" t="s">
        <v>28</v>
      </c>
      <c r="D31" s="34"/>
      <c r="E31" s="36">
        <f>SUM(105*Wert1)</f>
        <v>1365</v>
      </c>
      <c r="F31" s="44">
        <f>SUM(105*Einlage)</f>
        <v>84000</v>
      </c>
      <c r="G31" s="73" t="s">
        <v>10</v>
      </c>
    </row>
    <row r="32" spans="1:7">
      <c r="A32" s="74" t="s">
        <v>29</v>
      </c>
      <c r="B32" s="45" t="s">
        <v>30</v>
      </c>
      <c r="C32" s="46" t="s">
        <v>31</v>
      </c>
      <c r="D32" s="47"/>
      <c r="E32" s="48">
        <f>SUM(120*Wert1)</f>
        <v>1560</v>
      </c>
      <c r="F32" s="44">
        <f>SUM(120*Einlage)</f>
        <v>96000</v>
      </c>
      <c r="G32" s="75" t="s">
        <v>10</v>
      </c>
    </row>
    <row r="33" spans="1:7" ht="65" thickBot="1">
      <c r="A33" s="76" t="s">
        <v>33</v>
      </c>
      <c r="B33" s="77" t="s">
        <v>61</v>
      </c>
      <c r="C33" s="77" t="s">
        <v>57</v>
      </c>
      <c r="D33" s="60"/>
      <c r="E33" s="78">
        <f>SUM(45*Wert1)</f>
        <v>585</v>
      </c>
      <c r="F33" s="79">
        <f>SUM(45*Einlage)</f>
        <v>36000</v>
      </c>
      <c r="G33" s="80" t="s">
        <v>10</v>
      </c>
    </row>
    <row r="34" spans="1:7" ht="22" customHeight="1">
      <c r="A34" s="26"/>
      <c r="B34" s="57">
        <v>800</v>
      </c>
      <c r="C34" s="92" t="s">
        <v>58</v>
      </c>
      <c r="D34" s="92"/>
      <c r="E34" s="92"/>
      <c r="F34" s="92"/>
      <c r="G34" s="92"/>
    </row>
    <row r="35" spans="1:7" ht="16" thickBot="1">
      <c r="B35" s="24"/>
    </row>
    <row r="36" spans="1:7" ht="21" customHeight="1">
      <c r="A36" s="7" t="s">
        <v>2</v>
      </c>
      <c r="B36" s="30" t="s">
        <v>10</v>
      </c>
      <c r="D36" s="25" t="s">
        <v>34</v>
      </c>
      <c r="E36" s="8"/>
      <c r="F36" s="8"/>
      <c r="G36" s="14"/>
    </row>
    <row r="37" spans="1:7" ht="21" customHeight="1">
      <c r="A37" s="9" t="s">
        <v>1</v>
      </c>
      <c r="B37" s="29" t="s">
        <v>10</v>
      </c>
      <c r="D37" s="11"/>
      <c r="E37" s="4"/>
      <c r="F37" s="4"/>
      <c r="G37" s="19"/>
    </row>
    <row r="38" spans="1:7" ht="21" customHeight="1" thickBot="1">
      <c r="A38" s="18" t="s">
        <v>32</v>
      </c>
      <c r="B38" s="31" t="s">
        <v>10</v>
      </c>
      <c r="D38" s="12"/>
      <c r="E38" s="13"/>
      <c r="F38" s="13"/>
      <c r="G38" s="15"/>
    </row>
  </sheetData>
  <mergeCells count="4">
    <mergeCell ref="B8:C8"/>
    <mergeCell ref="C34:G34"/>
    <mergeCell ref="A20:A21"/>
    <mergeCell ref="D5:E5"/>
  </mergeCells>
  <hyperlinks>
    <hyperlink ref="F20" r:id="rId1" xr:uid="{A7C3E9B8-1FDC-AC4E-8DA1-1A224F66E1D0}"/>
    <hyperlink ref="F21" r:id="rId2" xr:uid="{7016F159-DE2A-A54D-877B-D5810A4BDA1E}"/>
  </hyperlinks>
  <pageMargins left="1.1023622047244095" right="1.1023622047244095" top="1.1811023622047245" bottom="0.78740157480314965" header="0.31496062992125984" footer="0.31496062992125984"/>
  <pageSetup paperSize="9" scale="63" orientation="landscape" horizontalDpi="300" verticalDpi="300" r:id="rId3"/>
  <ignoredErrors>
    <ignoredError sqref="B27 B30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Interessensbekundung</vt:lpstr>
      <vt:lpstr>Einlage</vt:lpstr>
      <vt:lpstr>Wert1</vt:lpstr>
      <vt:lpstr>Wert2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TRö</cp:lastModifiedBy>
  <cp:lastPrinted>2021-07-07T09:59:04Z</cp:lastPrinted>
  <dcterms:created xsi:type="dcterms:W3CDTF">2018-03-17T12:40:21Z</dcterms:created>
  <dcterms:modified xsi:type="dcterms:W3CDTF">2021-07-07T19:08:03Z</dcterms:modified>
</cp:coreProperties>
</file>